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C4033D51-F81F-4241-8109-DB8ACF322CA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<sst xmlns="http://schemas.openxmlformats.org/spreadsheetml/2006/main" count="61" uniqueCount="54">
  <si>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</si>
  <si>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</si>
  <si>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</si>
  <si>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</si>
  <si>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</si>
  <si>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</si>
  <si>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</si>
  <si>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</si>
  <si>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</si>
  <si>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</si>
  <si>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</si>
  <si>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</si>
  <si>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</si>
  <si>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</si>
  <si>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</si>
  <si>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</si>
  <si>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</si>
  <si>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</si>
  <si>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</si>
  <si>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</si>
  <si>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</si>
  <si>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</si>
  <si>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</si>
  <si>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</si>
  <si>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</si>
  <si>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</si>
  <si>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</si>
  <si>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</si>
  <si>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</si>
  <si>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</si>
  <si>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</si>
  <si>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</si>
  <si>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</si>
  <si>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</si>
  <si>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</si>
  <si>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</si>
  <si>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</si>
  <si>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</si>
  <si>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</si>
  <si>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</si>
  <si>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</si>
  <si>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</si>
  <si>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</si>
  <si>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</si>
  <si>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</si>
  <si>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</si>
  <si>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</si>
  <si>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</si>
  <si>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</si>
  <si>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</si>
  <si>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</si>
  <si>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</si>
  <si>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</si>
  <si>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8358278D31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</si>
</sst>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A2" sqref="A2:P2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48.75" customHeight="1" x14ac:dyDescent="0.25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x14ac:dyDescent="0.25">
      <c r="A3" s="1" t="s">
        <v>35</v>
      </c>
      <c r="B3" s="2">
        <v>2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24.75" customHeight="1" x14ac:dyDescent="0.25">
      <c r="A7" s="48" t="s">
        <v>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31.5" customHeight="1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45" customHeight="1" x14ac:dyDescent="0.25">
      <c r="A9" s="9" t="s">
        <v>7</v>
      </c>
      <c r="B9" s="9" t="s">
        <v>4</v>
      </c>
      <c r="C9" s="56" t="s">
        <v>5</v>
      </c>
      <c r="D9" s="56"/>
      <c r="E9" s="56"/>
      <c r="F9" s="56"/>
      <c r="G9" s="56"/>
      <c r="H9" s="56" t="s">
        <v>6</v>
      </c>
      <c r="I9" s="56"/>
      <c r="J9" s="56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55" t="s">
        <v>18</v>
      </c>
      <c r="B10" s="29" t="s">
        <v>26</v>
      </c>
      <c r="C10" s="43" t="s">
        <v>38</v>
      </c>
      <c r="D10" s="57"/>
      <c r="E10" s="57"/>
      <c r="F10" s="57"/>
      <c r="G10" s="57"/>
      <c r="H10" s="49" t="s">
        <v>39</v>
      </c>
      <c r="I10" s="50"/>
      <c r="J10" s="51"/>
      <c r="K10" s="7" t="s">
        <v>16</v>
      </c>
      <c r="L10" s="30">
        <v>114</v>
      </c>
      <c r="M10" s="11">
        <f>+L10</f>
        <v>114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55"/>
      <c r="B11" s="8" t="s">
        <v>27</v>
      </c>
      <c r="C11" s="57"/>
      <c r="D11" s="57"/>
      <c r="E11" s="57"/>
      <c r="F11" s="57"/>
      <c r="G11" s="57"/>
      <c r="H11" s="61" t="s">
        <v>40</v>
      </c>
      <c r="I11" s="61"/>
      <c r="J11" s="61"/>
      <c r="K11" s="10" t="s">
        <v>23</v>
      </c>
      <c r="L11" s="13">
        <v>428</v>
      </c>
      <c r="M11" s="11">
        <f>L11*0.25</f>
        <v>107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52" t="s">
        <v>17</v>
      </c>
      <c r="B12" s="31" t="s">
        <v>28</v>
      </c>
      <c r="C12" s="44" t="s">
        <v>29</v>
      </c>
      <c r="D12" s="45"/>
      <c r="E12" s="45"/>
      <c r="F12" s="45"/>
      <c r="G12" s="46"/>
      <c r="H12" s="54" t="s">
        <v>48</v>
      </c>
      <c r="I12" s="54"/>
      <c r="J12" s="54"/>
      <c r="K12" s="16" t="s">
        <v>16</v>
      </c>
      <c r="L12" s="13">
        <v>5</v>
      </c>
      <c r="M12" s="11">
        <f>+L12*1</f>
        <v>5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53"/>
      <c r="B13" s="29" t="s">
        <v>30</v>
      </c>
      <c r="C13" s="43" t="s">
        <v>41</v>
      </c>
      <c r="D13" s="43"/>
      <c r="E13" s="43"/>
      <c r="F13" s="43"/>
      <c r="G13" s="43"/>
      <c r="H13" s="54" t="s">
        <v>48</v>
      </c>
      <c r="I13" s="54"/>
      <c r="J13" s="5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6" t="s">
        <v>5</v>
      </c>
      <c r="D17" s="56"/>
      <c r="E17" s="56"/>
      <c r="F17" s="56"/>
      <c r="G17" s="56"/>
      <c r="H17" s="56" t="s">
        <v>44</v>
      </c>
      <c r="I17" s="56"/>
      <c r="J17" s="56"/>
      <c r="K17" s="12" t="s">
        <v>45</v>
      </c>
      <c r="L17" s="62" t="s">
        <v>46</v>
      </c>
      <c r="M17" s="62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69" t="s">
        <v>43</v>
      </c>
      <c r="D18" s="57"/>
      <c r="E18" s="57"/>
      <c r="F18" s="57"/>
      <c r="G18" s="57"/>
      <c r="H18" s="70">
        <v>15000</v>
      </c>
      <c r="I18" s="50"/>
      <c r="J18" s="51"/>
      <c r="K18" s="38"/>
      <c r="L18" s="63">
        <f>H18-(H18*K18)</f>
        <v>15000</v>
      </c>
      <c r="M18" s="63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74" t="s">
        <v>49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5">
        <v>160014.84</v>
      </c>
      <c r="M21" s="74"/>
      <c r="N21"/>
      <c r="O21"/>
      <c r="P21"/>
    </row>
    <row r="22" spans="1:18" ht="35.25" customHeight="1" x14ac:dyDescent="0.35">
      <c r="A22" s="74" t="s">
        <v>50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5" t="str">
        <f>IF(K18="","0",+P10+P11+P12+P13+L18)</f>
        <v>0</v>
      </c>
      <c r="M22" s="74"/>
      <c r="N22"/>
      <c r="O22" s="42"/>
      <c r="P22" s="34"/>
      <c r="Q22" s="35"/>
      <c r="R22" s="36"/>
    </row>
    <row r="23" spans="1:18" ht="35.25" customHeight="1" x14ac:dyDescent="0.35">
      <c r="A23" s="71" t="s">
        <v>45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3">
        <f>(L21-L22)/L21</f>
        <v>1</v>
      </c>
      <c r="M23" s="73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64" t="s">
        <v>47</v>
      </c>
      <c r="B25" s="65"/>
      <c r="C25" s="65"/>
      <c r="D25" s="65"/>
      <c r="E25" s="65"/>
      <c r="F25" s="65"/>
      <c r="G25" s="65"/>
      <c r="H25" s="65"/>
      <c r="I25" s="65"/>
      <c r="J25" s="65"/>
      <c r="K25" s="66"/>
      <c r="L25" s="67">
        <v>50300.276400000002</v>
      </c>
      <c r="M25" s="68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71" t="s">
        <v>52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 t="str">
        <f>IF(K18="","0",+L22+L25)</f>
        <v>0</v>
      </c>
      <c r="M27" s="73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7trAJcj2QUCIDh/FvMhhb9TMGbkui3vh7zpP1fUNmXJgMj2oq60JoYrE4USWcRQ7V12d6rP7HFnnLFRw59Mtcg==" saltValue="CHSu2MFrALfb4rfoHrhBPg==" spinCount="100000" sheet="1" objects="1" scenarios="1"/>
  <mergeCells count="32">
    <mergeCell ref="A27:K27"/>
    <mergeCell ref="L27:M27"/>
    <mergeCell ref="A21:K21"/>
    <mergeCell ref="L21:M21"/>
    <mergeCell ref="A22:K22"/>
    <mergeCell ref="L22:M22"/>
    <mergeCell ref="A23:K23"/>
    <mergeCell ref="L23:M23"/>
    <mergeCell ref="L17:M17"/>
    <mergeCell ref="L18:M18"/>
    <mergeCell ref="A25:K25"/>
    <mergeCell ref="L25:M25"/>
    <mergeCell ref="C17:G17"/>
    <mergeCell ref="H17:J17"/>
    <mergeCell ref="C18:G18"/>
    <mergeCell ref="H18:J18"/>
    <mergeCell ref="A1:P1"/>
    <mergeCell ref="A2:P2"/>
    <mergeCell ref="A6:P6"/>
    <mergeCell ref="H12:J12"/>
    <mergeCell ref="H11:J11"/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2020-07-03T19:07:04Z</dcterms:modified>
</cp:coreProperties>
</file>